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AR\Desktop\SECTOR PARAESTATAL\FOTURMICH\LDF\"/>
    </mc:Choice>
  </mc:AlternateContent>
  <xr:revisionPtr revIDLastSave="0" documentId="13_ncr:1_{721DA59A-4C43-4302-AE1F-5D54CB7DAA01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81029"/>
</workbook>
</file>

<file path=xl/calcChain.xml><?xml version="1.0" encoding="utf-8"?>
<calcChain xmlns="http://schemas.openxmlformats.org/spreadsheetml/2006/main">
  <c r="H71" i="1" l="1"/>
  <c r="H63" i="1" s="1"/>
  <c r="H19" i="1"/>
  <c r="I30" i="1"/>
  <c r="I31" i="1"/>
  <c r="I32" i="1"/>
  <c r="I33" i="1"/>
  <c r="I34" i="1"/>
  <c r="I35" i="1"/>
  <c r="I36" i="1"/>
  <c r="I37" i="1"/>
  <c r="I38" i="1"/>
  <c r="I48" i="1"/>
  <c r="I50" i="1"/>
  <c r="I51" i="1"/>
  <c r="I52" i="1"/>
  <c r="I53" i="1"/>
  <c r="I54" i="1"/>
  <c r="I55" i="1"/>
  <c r="I56" i="1"/>
  <c r="I57" i="1"/>
  <c r="I58" i="1"/>
  <c r="I66" i="1"/>
  <c r="I69" i="1"/>
  <c r="I96" i="1"/>
  <c r="I103" i="1"/>
  <c r="H29" i="1"/>
  <c r="H18" i="1"/>
  <c r="H11" i="1" s="1"/>
  <c r="D11" i="1"/>
  <c r="F69" i="1"/>
  <c r="F96" i="1"/>
  <c r="F97" i="1"/>
  <c r="I97" i="1" s="1"/>
  <c r="F98" i="1"/>
  <c r="I98" i="1" s="1"/>
  <c r="F99" i="1"/>
  <c r="I99" i="1" s="1"/>
  <c r="F100" i="1"/>
  <c r="I100" i="1" s="1"/>
  <c r="F101" i="1"/>
  <c r="I101" i="1" s="1"/>
  <c r="F102" i="1"/>
  <c r="I102" i="1" s="1"/>
  <c r="F103" i="1"/>
  <c r="F95" i="1"/>
  <c r="I95" i="1" s="1"/>
  <c r="F88" i="1"/>
  <c r="F89" i="1"/>
  <c r="I89" i="1" s="1"/>
  <c r="F90" i="1"/>
  <c r="I90" i="1" s="1"/>
  <c r="F91" i="1"/>
  <c r="I91" i="1" s="1"/>
  <c r="F92" i="1"/>
  <c r="I92" i="1" s="1"/>
  <c r="F93" i="1"/>
  <c r="I93" i="1" s="1"/>
  <c r="F87" i="1"/>
  <c r="I87" i="1" s="1"/>
  <c r="F78" i="1"/>
  <c r="F79" i="1"/>
  <c r="I79" i="1" s="1"/>
  <c r="F80" i="1"/>
  <c r="I80" i="1" s="1"/>
  <c r="F81" i="1"/>
  <c r="I81" i="1" s="1"/>
  <c r="F82" i="1"/>
  <c r="I82" i="1" s="1"/>
  <c r="F83" i="1"/>
  <c r="I83" i="1" s="1"/>
  <c r="F77" i="1"/>
  <c r="I77" i="1" s="1"/>
  <c r="F74" i="1"/>
  <c r="I74" i="1" s="1"/>
  <c r="F75" i="1"/>
  <c r="I75" i="1" s="1"/>
  <c r="F73" i="1"/>
  <c r="F72" i="1" s="1"/>
  <c r="F65" i="1"/>
  <c r="I65" i="1" s="1"/>
  <c r="F66" i="1"/>
  <c r="F67" i="1"/>
  <c r="I67" i="1" s="1"/>
  <c r="F68" i="1"/>
  <c r="I68" i="1" s="1"/>
  <c r="F70" i="1"/>
  <c r="I70" i="1" s="1"/>
  <c r="F71" i="1"/>
  <c r="I71" i="1" s="1"/>
  <c r="F64" i="1"/>
  <c r="F61" i="1"/>
  <c r="I61" i="1" s="1"/>
  <c r="F62" i="1"/>
  <c r="I62" i="1" s="1"/>
  <c r="F60" i="1"/>
  <c r="I6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F40" i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2" i="1"/>
  <c r="F153" i="1"/>
  <c r="I153" i="1" s="1"/>
  <c r="F154" i="1"/>
  <c r="I154" i="1" s="1"/>
  <c r="F155" i="1"/>
  <c r="I155" i="1" s="1"/>
  <c r="F156" i="1"/>
  <c r="I156" i="1" s="1"/>
  <c r="F157" i="1"/>
  <c r="I157" i="1" s="1"/>
  <c r="F158" i="1"/>
  <c r="I158" i="1" s="1"/>
  <c r="F152" i="1"/>
  <c r="I152" i="1" s="1"/>
  <c r="F149" i="1"/>
  <c r="I149" i="1" s="1"/>
  <c r="F150" i="1"/>
  <c r="I150" i="1" s="1"/>
  <c r="F148" i="1"/>
  <c r="I148" i="1" s="1"/>
  <c r="F140" i="1"/>
  <c r="I140" i="1" s="1"/>
  <c r="F141" i="1"/>
  <c r="I141" i="1" s="1"/>
  <c r="F142" i="1"/>
  <c r="I142" i="1" s="1"/>
  <c r="F143" i="1"/>
  <c r="I143" i="1" s="1"/>
  <c r="F144" i="1"/>
  <c r="I144" i="1" s="1"/>
  <c r="F145" i="1"/>
  <c r="I145" i="1" s="1"/>
  <c r="F146" i="1"/>
  <c r="I146" i="1" s="1"/>
  <c r="F139" i="1"/>
  <c r="I139" i="1" s="1"/>
  <c r="F136" i="1"/>
  <c r="I136" i="1" s="1"/>
  <c r="F137" i="1"/>
  <c r="I137" i="1" s="1"/>
  <c r="F135" i="1"/>
  <c r="I135" i="1" s="1"/>
  <c r="F126" i="1"/>
  <c r="I126" i="1" s="1"/>
  <c r="F127" i="1"/>
  <c r="I127" i="1" s="1"/>
  <c r="F128" i="1"/>
  <c r="I128" i="1" s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I115" i="1" s="1"/>
  <c r="F106" i="1"/>
  <c r="I106" i="1" s="1"/>
  <c r="F107" i="1"/>
  <c r="I107" i="1" s="1"/>
  <c r="F108" i="1"/>
  <c r="I108" i="1" s="1"/>
  <c r="F109" i="1"/>
  <c r="I109" i="1" s="1"/>
  <c r="F110" i="1"/>
  <c r="I110" i="1" s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D85" i="1" s="1"/>
  <c r="E76" i="1"/>
  <c r="G76" i="1"/>
  <c r="H76" i="1"/>
  <c r="D76" i="1"/>
  <c r="E72" i="1"/>
  <c r="G72" i="1"/>
  <c r="H72" i="1"/>
  <c r="D72" i="1"/>
  <c r="E63" i="1"/>
  <c r="G63" i="1"/>
  <c r="D63" i="1"/>
  <c r="E59" i="1"/>
  <c r="G59" i="1"/>
  <c r="H59" i="1"/>
  <c r="D59" i="1"/>
  <c r="E49" i="1"/>
  <c r="G49" i="1"/>
  <c r="H49" i="1"/>
  <c r="D49" i="1"/>
  <c r="E39" i="1"/>
  <c r="G39" i="1"/>
  <c r="D39" i="1"/>
  <c r="E29" i="1"/>
  <c r="G29" i="1"/>
  <c r="D29" i="1"/>
  <c r="E19" i="1"/>
  <c r="G19" i="1"/>
  <c r="D19" i="1"/>
  <c r="E11" i="1"/>
  <c r="G11" i="1"/>
  <c r="I72" i="1" l="1"/>
  <c r="F104" i="1"/>
  <c r="I104" i="1" s="1"/>
  <c r="F59" i="1"/>
  <c r="I59" i="1" s="1"/>
  <c r="F39" i="1"/>
  <c r="F63" i="1"/>
  <c r="F76" i="1"/>
  <c r="I76" i="1" s="1"/>
  <c r="F114" i="1"/>
  <c r="I114" i="1" s="1"/>
  <c r="F138" i="1"/>
  <c r="I138" i="1" s="1"/>
  <c r="F147" i="1"/>
  <c r="I147" i="1" s="1"/>
  <c r="E85" i="1"/>
  <c r="H85" i="1"/>
  <c r="F134" i="1"/>
  <c r="I134" i="1" s="1"/>
  <c r="G85" i="1"/>
  <c r="F86" i="1"/>
  <c r="I86" i="1" s="1"/>
  <c r="I78" i="1"/>
  <c r="I19" i="1"/>
  <c r="I40" i="1"/>
  <c r="I39" i="1" s="1"/>
  <c r="I73" i="1"/>
  <c r="F151" i="1"/>
  <c r="I151" i="1" s="1"/>
  <c r="I88" i="1"/>
  <c r="I29" i="1"/>
  <c r="F94" i="1"/>
  <c r="I94" i="1" s="1"/>
  <c r="I64" i="1"/>
  <c r="I49" i="1"/>
  <c r="F124" i="1"/>
  <c r="I124" i="1" s="1"/>
  <c r="I63" i="1"/>
  <c r="F49" i="1"/>
  <c r="F29" i="1"/>
  <c r="G10" i="1"/>
  <c r="G160" i="1" s="1"/>
  <c r="E10" i="1"/>
  <c r="E160" i="1" s="1"/>
  <c r="D10" i="1"/>
  <c r="D160" i="1" s="1"/>
  <c r="F19" i="1"/>
  <c r="H10" i="1"/>
  <c r="F11" i="1"/>
  <c r="I12" i="1"/>
  <c r="I11" i="1" s="1"/>
  <c r="I85" i="1" l="1"/>
  <c r="F85" i="1"/>
  <c r="H160" i="1"/>
  <c r="I10" i="1"/>
  <c r="I160" i="1" s="1"/>
  <c r="F10" i="1"/>
  <c r="F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<sst xmlns="http://schemas.openxmlformats.org/spreadsheetml/2006/main" count="162" uniqueCount="89">
  <si>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</si>
  <si>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</si>
  <si>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</si>
  <si>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</si>
  <si>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</si>
  <si>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</si>
  <si>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</si>
  <si>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</si>
  <si>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</si>
  <si>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</si>
  <si>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</si>
  <si>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</si>
  <si>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</si>
  <si>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</si>
  <si>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</si>
  <si>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</si>
  <si>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</si>
  <si>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</si>
  <si>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</si>
  <si>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</si>
  <si>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</si>
  <si>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</si>
  <si>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</si>
  <si>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</si>
  <si>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</si>
  <si>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</si>
  <si>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</si>
  <si>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</si>
  <si>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</si>
  <si>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</si>
  <si>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</si>
  <si>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</si>
  <si>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</si>
  <si>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</si>
  <si>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</si>
  <si>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</si>
  <si>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</si>
  <si>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</si>
  <si>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</si>
  <si>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</si>
  <si>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</si>
  <si>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</si>
  <si>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</si>
  <si>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</si>
  <si>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</si>
  <si>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</si>
  <si>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</si>
  <si>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</si>
  <si>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</si>
  <si>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</si>
  <si>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</si>
  <si>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</si>
  <si>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</si>
  <si>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</si>
  <si>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</si>
  <si>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</si>
  <si>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</si>
  <si>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</si>
  <si>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</si>
  <si>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</si>
  <si>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</si>
  <si>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</si>
  <si>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</si>
  <si>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</si>
  <si>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</si>
  <si>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</si>
  <si>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</si>
  <si>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</si>
  <si>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</si>
  <si>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</si>
  <si>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</si>
  <si>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</si>
  <si>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</si>
  <si>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</si>
  <si>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</si>
  <si>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</si>
  <si>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</si>
  <si>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</si>
  <si>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</si>
  <si>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</si>
  <si>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</si>
  <si>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</si>
  <si>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</si>
  <si>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</si>
  <si>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</si>
  <si>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</si>
  <si>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</si>
  <si>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FOMENTO TURISTICO DE MICHOACAN (a)</t>
  </si>
  <si>
    <t>Del 1 de Enero al 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</si>
</sst>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_ ;[Red]\-#,##0.0\ "/>
    <numFmt numFmtId="166" formatCode="#,##0.00_ ;[Red]\-#,##0.00\ "/>
    <numFmt numFmtId="167" formatCode="_-&quot;$&quot;* #,##0.0_-;\-&quot;$&quot;* #,##0.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164" fontId="2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166" fontId="2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164" fontId="3" fillId="0" borderId="0" xfId="0" applyNumberFormat="1" applyFont="1"/>
    <xf numFmtId="166" fontId="3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 wrapText="1"/>
    </xf>
    <xf numFmtId="167" fontId="3" fillId="0" borderId="7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163</xdr:row>
      <xdr:rowOff>9524</xdr:rowOff>
    </xdr:from>
    <xdr:to>
      <xdr:col>2</xdr:col>
      <xdr:colOff>2114550</xdr:colOff>
      <xdr:row>167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1075" y="26993849"/>
          <a:ext cx="2133600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Hernandez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981074</xdr:colOff>
      <xdr:row>163</xdr:row>
      <xdr:rowOff>0</xdr:rowOff>
    </xdr:from>
    <xdr:to>
      <xdr:col>7</xdr:col>
      <xdr:colOff>114300</xdr:colOff>
      <xdr:row>167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15049" y="26984325"/>
          <a:ext cx="2190751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 Directora General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68"/>
  <sheetViews>
    <sheetView tabSelected="1" workbookViewId="0">
      <selection activeCell="J9" sqref="J9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10" ht="13.5" thickBot="1" x14ac:dyDescent="0.25"/>
    <row r="2" spans="2:10" x14ac:dyDescent="0.2">
      <c r="B2" s="58" t="s">
        <v>87</v>
      </c>
      <c r="C2" s="67"/>
      <c r="D2" s="67"/>
      <c r="E2" s="67"/>
      <c r="F2" s="67"/>
      <c r="G2" s="67"/>
      <c r="H2" s="67"/>
      <c r="I2" s="68"/>
    </row>
    <row r="3" spans="2:10" x14ac:dyDescent="0.2">
      <c r="B3" s="60" t="s">
        <v>0</v>
      </c>
      <c r="C3" s="69"/>
      <c r="D3" s="69"/>
      <c r="E3" s="69"/>
      <c r="F3" s="69"/>
      <c r="G3" s="69"/>
      <c r="H3" s="69"/>
      <c r="I3" s="70"/>
    </row>
    <row r="4" spans="2:10" x14ac:dyDescent="0.2">
      <c r="B4" s="60" t="s">
        <v>1</v>
      </c>
      <c r="C4" s="69"/>
      <c r="D4" s="69"/>
      <c r="E4" s="69"/>
      <c r="F4" s="69"/>
      <c r="G4" s="69"/>
      <c r="H4" s="69"/>
      <c r="I4" s="70"/>
    </row>
    <row r="5" spans="2:10" x14ac:dyDescent="0.2">
      <c r="B5" s="60" t="s">
        <v>88</v>
      </c>
      <c r="C5" s="69"/>
      <c r="D5" s="69"/>
      <c r="E5" s="69"/>
      <c r="F5" s="69"/>
      <c r="G5" s="69"/>
      <c r="H5" s="69"/>
      <c r="I5" s="70"/>
    </row>
    <row r="6" spans="2:10" ht="13.5" thickBot="1" x14ac:dyDescent="0.25">
      <c r="B6" s="62" t="s">
        <v>2</v>
      </c>
      <c r="C6" s="71"/>
      <c r="D6" s="71"/>
      <c r="E6" s="71"/>
      <c r="F6" s="71"/>
      <c r="G6" s="71"/>
      <c r="H6" s="71"/>
      <c r="I6" s="72"/>
    </row>
    <row r="7" spans="2:10" ht="15.75" customHeight="1" x14ac:dyDescent="0.2">
      <c r="B7" s="58" t="s">
        <v>3</v>
      </c>
      <c r="C7" s="59"/>
      <c r="D7" s="58" t="s">
        <v>4</v>
      </c>
      <c r="E7" s="67"/>
      <c r="F7" s="67"/>
      <c r="G7" s="67"/>
      <c r="H7" s="59"/>
      <c r="I7" s="64" t="s">
        <v>5</v>
      </c>
    </row>
    <row r="8" spans="2:10" ht="15" customHeight="1" thickBot="1" x14ac:dyDescent="0.25">
      <c r="B8" s="60"/>
      <c r="C8" s="61"/>
      <c r="D8" s="62"/>
      <c r="E8" s="71"/>
      <c r="F8" s="71"/>
      <c r="G8" s="71"/>
      <c r="H8" s="63"/>
      <c r="I8" s="65"/>
    </row>
    <row r="9" spans="2:10" ht="26.25" thickBot="1" x14ac:dyDescent="0.25">
      <c r="B9" s="62"/>
      <c r="C9" s="6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66"/>
    </row>
    <row r="10" spans="2:10" x14ac:dyDescent="0.2">
      <c r="B10" s="7" t="s">
        <v>11</v>
      </c>
      <c r="C10" s="8"/>
      <c r="D10" s="14">
        <f t="shared" ref="D10:I10" si="0">D11+D19+D29+D39+D49+D59+D72+D76+D63</f>
        <v>5997740</v>
      </c>
      <c r="E10" s="14">
        <f t="shared" si="0"/>
        <v>-1218177.1399999997</v>
      </c>
      <c r="F10" s="14">
        <f t="shared" si="0"/>
        <v>4779562.8600000003</v>
      </c>
      <c r="G10" s="14">
        <f t="shared" si="0"/>
        <v>4602638.3</v>
      </c>
      <c r="H10" s="14">
        <f t="shared" si="0"/>
        <v>4042434.57</v>
      </c>
      <c r="I10" s="14">
        <f t="shared" si="0"/>
        <v>176924.55999999976</v>
      </c>
      <c r="J10" s="49"/>
    </row>
    <row r="11" spans="2:10" x14ac:dyDescent="0.2">
      <c r="B11" s="3" t="s">
        <v>12</v>
      </c>
      <c r="C11" s="9"/>
      <c r="D11" s="15">
        <f t="shared" ref="D11:I11" si="1">SUM(D12:D18)</f>
        <v>3974669</v>
      </c>
      <c r="E11" s="15">
        <f t="shared" si="1"/>
        <v>-220353.34000000003</v>
      </c>
      <c r="F11" s="15">
        <f t="shared" si="1"/>
        <v>3754315.66</v>
      </c>
      <c r="G11" s="15">
        <f t="shared" si="1"/>
        <v>3572317.0999999996</v>
      </c>
      <c r="H11" s="15">
        <f t="shared" si="1"/>
        <v>3036288.67</v>
      </c>
      <c r="I11" s="15">
        <f t="shared" si="1"/>
        <v>181998.55999999976</v>
      </c>
    </row>
    <row r="12" spans="2:10" x14ac:dyDescent="0.2">
      <c r="B12" s="13" t="s">
        <v>13</v>
      </c>
      <c r="C12" s="11"/>
      <c r="D12" s="28">
        <v>660841.92000000004</v>
      </c>
      <c r="E12" s="29">
        <v>193828.21</v>
      </c>
      <c r="F12" s="16">
        <f>D12+E12</f>
        <v>854670.13</v>
      </c>
      <c r="G12" s="30">
        <v>854670.13</v>
      </c>
      <c r="H12" s="48">
        <v>854670.13</v>
      </c>
      <c r="I12" s="16">
        <f>F12-G12</f>
        <v>0</v>
      </c>
    </row>
    <row r="13" spans="2:10" x14ac:dyDescent="0.2">
      <c r="B13" s="13" t="s">
        <v>14</v>
      </c>
      <c r="C13" s="11"/>
      <c r="D13" s="28">
        <v>1452743.5199999998</v>
      </c>
      <c r="E13" s="29">
        <v>-124311.35</v>
      </c>
      <c r="F13" s="16">
        <f t="shared" ref="F13:F18" si="2">D13+E13</f>
        <v>1328432.1699999997</v>
      </c>
      <c r="G13" s="30">
        <v>1146432.17</v>
      </c>
      <c r="H13" s="48">
        <v>1146432.17</v>
      </c>
      <c r="I13" s="16">
        <f>+F13-G13</f>
        <v>181999.99999999977</v>
      </c>
    </row>
    <row r="14" spans="2:10" x14ac:dyDescent="0.2">
      <c r="B14" s="13" t="s">
        <v>15</v>
      </c>
      <c r="C14" s="11"/>
      <c r="D14" s="28">
        <v>388992.92</v>
      </c>
      <c r="E14" s="29">
        <v>15628.64999999998</v>
      </c>
      <c r="F14" s="16">
        <f t="shared" si="2"/>
        <v>404621.56999999995</v>
      </c>
      <c r="G14" s="30">
        <v>404622.21</v>
      </c>
      <c r="H14" s="48">
        <v>404622.21</v>
      </c>
      <c r="I14" s="16">
        <f t="shared" ref="I14:I18" si="3">F14-G14</f>
        <v>-0.6400000000721775</v>
      </c>
    </row>
    <row r="15" spans="2:10" x14ac:dyDescent="0.2">
      <c r="B15" s="13" t="s">
        <v>16</v>
      </c>
      <c r="C15" s="11"/>
      <c r="D15" s="28">
        <v>730240.56</v>
      </c>
      <c r="E15" s="29">
        <v>-194212.93</v>
      </c>
      <c r="F15" s="16">
        <f t="shared" si="2"/>
        <v>536027.63000000012</v>
      </c>
      <c r="G15" s="30">
        <v>536028.43000000005</v>
      </c>
      <c r="H15" s="31">
        <v>0</v>
      </c>
      <c r="I15" s="26">
        <f t="shared" si="3"/>
        <v>-0.79999999993015081</v>
      </c>
    </row>
    <row r="16" spans="2:10" x14ac:dyDescent="0.2">
      <c r="B16" s="13" t="s">
        <v>17</v>
      </c>
      <c r="C16" s="11"/>
      <c r="D16" s="28">
        <v>45000</v>
      </c>
      <c r="E16" s="29">
        <v>-45000</v>
      </c>
      <c r="F16" s="16">
        <f t="shared" si="2"/>
        <v>0</v>
      </c>
      <c r="G16" s="30">
        <v>0</v>
      </c>
      <c r="H16" s="31">
        <v>0</v>
      </c>
      <c r="I16" s="16">
        <f t="shared" si="3"/>
        <v>0</v>
      </c>
    </row>
    <row r="17" spans="2:9" x14ac:dyDescent="0.2">
      <c r="B17" s="13" t="s">
        <v>18</v>
      </c>
      <c r="C17" s="11"/>
      <c r="D17" s="28">
        <v>0</v>
      </c>
      <c r="E17" s="29">
        <v>0</v>
      </c>
      <c r="F17" s="16">
        <f t="shared" si="2"/>
        <v>0</v>
      </c>
      <c r="G17" s="30">
        <v>0</v>
      </c>
      <c r="H17" s="31"/>
      <c r="I17" s="16">
        <f t="shared" si="3"/>
        <v>0</v>
      </c>
    </row>
    <row r="18" spans="2:9" x14ac:dyDescent="0.2">
      <c r="B18" s="13" t="s">
        <v>19</v>
      </c>
      <c r="C18" s="11"/>
      <c r="D18" s="28">
        <v>696850.08</v>
      </c>
      <c r="E18" s="29">
        <v>-66285.919999999998</v>
      </c>
      <c r="F18" s="16">
        <f t="shared" si="2"/>
        <v>630564.15999999992</v>
      </c>
      <c r="G18" s="30">
        <v>630564.15999999992</v>
      </c>
      <c r="H18" s="36">
        <f>+G18</f>
        <v>630564.15999999992</v>
      </c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640842</v>
      </c>
      <c r="E19" s="15">
        <f t="shared" si="4"/>
        <v>-294143.36999999994</v>
      </c>
      <c r="F19" s="15">
        <f t="shared" si="4"/>
        <v>346698.63</v>
      </c>
      <c r="G19" s="15">
        <f t="shared" si="4"/>
        <v>346698.63</v>
      </c>
      <c r="H19" s="36">
        <f>+SUM(H20:H28)</f>
        <v>346698.63</v>
      </c>
      <c r="I19" s="15">
        <f t="shared" si="4"/>
        <v>0</v>
      </c>
    </row>
    <row r="20" spans="2:9" x14ac:dyDescent="0.2">
      <c r="B20" s="13" t="s">
        <v>21</v>
      </c>
      <c r="C20" s="11"/>
      <c r="D20" s="33">
        <v>121025</v>
      </c>
      <c r="E20" s="34">
        <v>-24155.56</v>
      </c>
      <c r="F20" s="15">
        <f t="shared" ref="F20:F28" si="5">D20+E20</f>
        <v>96869.440000000002</v>
      </c>
      <c r="G20" s="35">
        <v>96869.440000000002</v>
      </c>
      <c r="H20" s="48">
        <v>96869.440000000002</v>
      </c>
      <c r="I20" s="16">
        <f>F20-G20</f>
        <v>0</v>
      </c>
    </row>
    <row r="21" spans="2:9" x14ac:dyDescent="0.2">
      <c r="B21" s="13" t="s">
        <v>22</v>
      </c>
      <c r="C21" s="11"/>
      <c r="D21" s="33">
        <v>14729</v>
      </c>
      <c r="E21" s="34">
        <v>12938.35</v>
      </c>
      <c r="F21" s="15">
        <f t="shared" si="5"/>
        <v>27667.35</v>
      </c>
      <c r="G21" s="35">
        <v>27667.35</v>
      </c>
      <c r="H21" s="48">
        <v>27667.35</v>
      </c>
      <c r="I21" s="16">
        <f t="shared" ref="I21:I83" si="6">F21-G21</f>
        <v>0</v>
      </c>
    </row>
    <row r="22" spans="2:9" x14ac:dyDescent="0.2">
      <c r="B22" s="13" t="s">
        <v>23</v>
      </c>
      <c r="C22" s="11"/>
      <c r="D22" s="33">
        <v>0</v>
      </c>
      <c r="E22" s="34">
        <v>0</v>
      </c>
      <c r="F22" s="15">
        <f t="shared" si="5"/>
        <v>0</v>
      </c>
      <c r="G22" s="35">
        <v>0</v>
      </c>
      <c r="H22" s="48">
        <v>0</v>
      </c>
      <c r="I22" s="16">
        <f>F22-G22</f>
        <v>0</v>
      </c>
    </row>
    <row r="23" spans="2:9" x14ac:dyDescent="0.2">
      <c r="B23" s="13" t="s">
        <v>24</v>
      </c>
      <c r="C23" s="11"/>
      <c r="D23" s="33">
        <v>332891</v>
      </c>
      <c r="E23" s="34">
        <v>-256946.03</v>
      </c>
      <c r="F23" s="15">
        <f t="shared" si="5"/>
        <v>75944.97</v>
      </c>
      <c r="G23" s="35">
        <v>75944.97</v>
      </c>
      <c r="H23" s="48">
        <v>75944.97</v>
      </c>
      <c r="I23" s="16">
        <f t="shared" si="6"/>
        <v>0</v>
      </c>
    </row>
    <row r="24" spans="2:9" x14ac:dyDescent="0.2">
      <c r="B24" s="13" t="s">
        <v>25</v>
      </c>
      <c r="C24" s="11"/>
      <c r="D24" s="33">
        <v>6077</v>
      </c>
      <c r="E24" s="34">
        <v>1161.3999999999996</v>
      </c>
      <c r="F24" s="15">
        <f t="shared" si="5"/>
        <v>7238.4</v>
      </c>
      <c r="G24" s="35">
        <v>7238.4</v>
      </c>
      <c r="H24" s="48">
        <v>7238.4</v>
      </c>
      <c r="I24" s="16">
        <f>F24-G24</f>
        <v>0</v>
      </c>
    </row>
    <row r="25" spans="2:9" x14ac:dyDescent="0.2">
      <c r="B25" s="13" t="s">
        <v>26</v>
      </c>
      <c r="C25" s="11"/>
      <c r="D25" s="33">
        <v>75480</v>
      </c>
      <c r="E25" s="34">
        <v>-21110.61</v>
      </c>
      <c r="F25" s="15">
        <f t="shared" si="5"/>
        <v>54369.39</v>
      </c>
      <c r="G25" s="35">
        <v>54369.39</v>
      </c>
      <c r="H25" s="48">
        <v>54369.39</v>
      </c>
      <c r="I25" s="16">
        <f t="shared" si="6"/>
        <v>0</v>
      </c>
    </row>
    <row r="26" spans="2:9" x14ac:dyDescent="0.2">
      <c r="B26" s="13" t="s">
        <v>27</v>
      </c>
      <c r="C26" s="11"/>
      <c r="D26" s="33">
        <v>65920</v>
      </c>
      <c r="E26" s="34">
        <v>7574.5600000000031</v>
      </c>
      <c r="F26" s="15">
        <f t="shared" si="5"/>
        <v>73494.559999999998</v>
      </c>
      <c r="G26" s="35">
        <v>73494.559999999998</v>
      </c>
      <c r="H26" s="48">
        <v>73494.559999999998</v>
      </c>
      <c r="I26" s="16">
        <f>F26-G26</f>
        <v>0</v>
      </c>
    </row>
    <row r="27" spans="2:9" x14ac:dyDescent="0.2">
      <c r="B27" s="13" t="s">
        <v>28</v>
      </c>
      <c r="C27" s="11"/>
      <c r="D27" s="33">
        <v>0</v>
      </c>
      <c r="E27" s="34">
        <v>0</v>
      </c>
      <c r="F27" s="15">
        <f t="shared" si="5"/>
        <v>0</v>
      </c>
      <c r="G27" s="35">
        <v>0</v>
      </c>
      <c r="H27" s="48">
        <v>0</v>
      </c>
      <c r="I27" s="16">
        <f t="shared" si="6"/>
        <v>0</v>
      </c>
    </row>
    <row r="28" spans="2:9" x14ac:dyDescent="0.2">
      <c r="B28" s="13" t="s">
        <v>29</v>
      </c>
      <c r="C28" s="11"/>
      <c r="D28" s="33">
        <v>24720</v>
      </c>
      <c r="E28" s="34">
        <v>-13605.48</v>
      </c>
      <c r="F28" s="15">
        <f t="shared" si="5"/>
        <v>11114.52</v>
      </c>
      <c r="G28" s="35">
        <v>11114.52</v>
      </c>
      <c r="H28" s="48">
        <v>11114.52</v>
      </c>
      <c r="I28" s="16">
        <f t="shared" si="6"/>
        <v>0</v>
      </c>
    </row>
    <row r="29" spans="2:9" x14ac:dyDescent="0.2">
      <c r="B29" s="3" t="s">
        <v>30</v>
      </c>
      <c r="C29" s="9"/>
      <c r="D29" s="15">
        <f t="shared" ref="D29:I29" si="7">SUM(D30:D38)</f>
        <v>1107904</v>
      </c>
      <c r="E29" s="15">
        <f t="shared" si="7"/>
        <v>-558701.04999999993</v>
      </c>
      <c r="F29" s="15">
        <f t="shared" si="7"/>
        <v>549202.95000000007</v>
      </c>
      <c r="G29" s="15">
        <f t="shared" si="7"/>
        <v>549202.95000000007</v>
      </c>
      <c r="H29" s="15">
        <f t="shared" si="7"/>
        <v>525027.65</v>
      </c>
      <c r="I29" s="15">
        <f t="shared" si="7"/>
        <v>0</v>
      </c>
    </row>
    <row r="30" spans="2:9" x14ac:dyDescent="0.2">
      <c r="B30" s="13" t="s">
        <v>31</v>
      </c>
      <c r="C30" s="11"/>
      <c r="D30" s="37">
        <v>193770</v>
      </c>
      <c r="E30" s="38">
        <v>-71407.41</v>
      </c>
      <c r="F30" s="39">
        <v>122362.59</v>
      </c>
      <c r="G30" s="40">
        <v>122362.59</v>
      </c>
      <c r="H30" s="51">
        <v>113362.59</v>
      </c>
      <c r="I30" s="16">
        <f t="shared" si="6"/>
        <v>0</v>
      </c>
    </row>
    <row r="31" spans="2:9" x14ac:dyDescent="0.2">
      <c r="B31" s="13" t="s">
        <v>32</v>
      </c>
      <c r="C31" s="11"/>
      <c r="D31" s="37">
        <v>0</v>
      </c>
      <c r="E31" s="38">
        <v>0</v>
      </c>
      <c r="F31" s="39">
        <v>0</v>
      </c>
      <c r="G31" s="40">
        <v>0</v>
      </c>
      <c r="H31" s="51">
        <v>0</v>
      </c>
      <c r="I31" s="16">
        <f t="shared" si="6"/>
        <v>0</v>
      </c>
    </row>
    <row r="32" spans="2:9" x14ac:dyDescent="0.2">
      <c r="B32" s="13" t="s">
        <v>33</v>
      </c>
      <c r="C32" s="11"/>
      <c r="D32" s="37">
        <v>185400</v>
      </c>
      <c r="E32" s="38">
        <v>-110680.68</v>
      </c>
      <c r="F32" s="39">
        <v>74719.320000000007</v>
      </c>
      <c r="G32" s="40">
        <v>74719.320000000007</v>
      </c>
      <c r="H32" s="51">
        <v>74719.320000000007</v>
      </c>
      <c r="I32" s="16">
        <f t="shared" si="6"/>
        <v>0</v>
      </c>
    </row>
    <row r="33" spans="2:9" x14ac:dyDescent="0.2">
      <c r="B33" s="13" t="s">
        <v>34</v>
      </c>
      <c r="C33" s="11"/>
      <c r="D33" s="37">
        <v>19570</v>
      </c>
      <c r="E33" s="38">
        <v>-9037.5</v>
      </c>
      <c r="F33" s="39">
        <v>10532.5</v>
      </c>
      <c r="G33" s="40">
        <v>10532.5</v>
      </c>
      <c r="H33" s="51">
        <v>10532.5</v>
      </c>
      <c r="I33" s="16">
        <f t="shared" si="6"/>
        <v>0</v>
      </c>
    </row>
    <row r="34" spans="2:9" x14ac:dyDescent="0.2">
      <c r="B34" s="13" t="s">
        <v>35</v>
      </c>
      <c r="C34" s="11"/>
      <c r="D34" s="37">
        <v>306782</v>
      </c>
      <c r="E34" s="38">
        <v>-177680.46999999997</v>
      </c>
      <c r="F34" s="39">
        <v>129101.53000000003</v>
      </c>
      <c r="G34" s="40">
        <v>129101.53000000003</v>
      </c>
      <c r="H34" s="51">
        <v>129101.53000000003</v>
      </c>
      <c r="I34" s="16">
        <f t="shared" si="6"/>
        <v>0</v>
      </c>
    </row>
    <row r="35" spans="2:9" x14ac:dyDescent="0.2">
      <c r="B35" s="13" t="s">
        <v>36</v>
      </c>
      <c r="C35" s="11"/>
      <c r="D35" s="37">
        <v>0</v>
      </c>
      <c r="E35" s="38">
        <v>0</v>
      </c>
      <c r="F35" s="39">
        <v>0</v>
      </c>
      <c r="G35" s="40">
        <v>0</v>
      </c>
      <c r="H35" s="51">
        <v>0</v>
      </c>
      <c r="I35" s="16">
        <f t="shared" si="6"/>
        <v>0</v>
      </c>
    </row>
    <row r="36" spans="2:9" x14ac:dyDescent="0.2">
      <c r="B36" s="13" t="s">
        <v>37</v>
      </c>
      <c r="C36" s="11"/>
      <c r="D36" s="37">
        <v>35310</v>
      </c>
      <c r="E36" s="38">
        <v>-7670</v>
      </c>
      <c r="F36" s="39">
        <v>27640</v>
      </c>
      <c r="G36" s="40">
        <v>27640</v>
      </c>
      <c r="H36" s="51">
        <v>27640</v>
      </c>
      <c r="I36" s="16">
        <f t="shared" si="6"/>
        <v>0</v>
      </c>
    </row>
    <row r="37" spans="2:9" x14ac:dyDescent="0.2">
      <c r="B37" s="13" t="s">
        <v>38</v>
      </c>
      <c r="C37" s="11"/>
      <c r="D37" s="37">
        <v>190324</v>
      </c>
      <c r="E37" s="38">
        <v>-61917.42</v>
      </c>
      <c r="F37" s="39">
        <v>128406.58</v>
      </c>
      <c r="G37" s="40">
        <v>128406.58</v>
      </c>
      <c r="H37" s="51">
        <v>128406.58</v>
      </c>
      <c r="I37" s="16">
        <f t="shared" si="6"/>
        <v>0</v>
      </c>
    </row>
    <row r="38" spans="2:9" x14ac:dyDescent="0.2">
      <c r="B38" s="13" t="s">
        <v>39</v>
      </c>
      <c r="C38" s="11"/>
      <c r="D38" s="37">
        <v>176748</v>
      </c>
      <c r="E38" s="38">
        <v>-120307.57</v>
      </c>
      <c r="F38" s="39">
        <v>56440.429999999993</v>
      </c>
      <c r="G38" s="40">
        <v>56440.429999999993</v>
      </c>
      <c r="H38" s="51">
        <v>41265.12999999999</v>
      </c>
      <c r="I38" s="16">
        <f t="shared" si="6"/>
        <v>0</v>
      </c>
    </row>
    <row r="39" spans="2:9" ht="25.5" customHeight="1" x14ac:dyDescent="0.2">
      <c r="B39" s="56" t="s">
        <v>40</v>
      </c>
      <c r="C39" s="57"/>
      <c r="D39" s="15">
        <f t="shared" ref="D39:I39" si="8">SUM(D40:D48)</f>
        <v>0</v>
      </c>
      <c r="E39" s="15">
        <f t="shared" si="8"/>
        <v>0</v>
      </c>
      <c r="F39" s="15">
        <f>SUM(F40:F48)</f>
        <v>0</v>
      </c>
      <c r="G39" s="15">
        <f t="shared" si="8"/>
        <v>0</v>
      </c>
      <c r="H39" s="15"/>
      <c r="I39" s="15">
        <f t="shared" si="8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9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9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9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9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9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9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9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9"/>
        <v>0</v>
      </c>
      <c r="G48" s="16"/>
      <c r="H48" s="16"/>
      <c r="I48" s="16">
        <f t="shared" si="6"/>
        <v>0</v>
      </c>
    </row>
    <row r="49" spans="2:9" x14ac:dyDescent="0.2">
      <c r="B49" s="56" t="s">
        <v>50</v>
      </c>
      <c r="C49" s="57"/>
      <c r="D49" s="15">
        <f t="shared" ref="D49:I49" si="10">SUM(D50:D58)</f>
        <v>239425</v>
      </c>
      <c r="E49" s="15">
        <f t="shared" si="10"/>
        <v>-136936.88</v>
      </c>
      <c r="F49" s="15">
        <f t="shared" si="10"/>
        <v>102488.12</v>
      </c>
      <c r="G49" s="15">
        <f t="shared" si="10"/>
        <v>107562.12</v>
      </c>
      <c r="H49" s="15">
        <f t="shared" si="10"/>
        <v>107562.12</v>
      </c>
      <c r="I49" s="15">
        <f t="shared" si="10"/>
        <v>-5074</v>
      </c>
    </row>
    <row r="50" spans="2:9" x14ac:dyDescent="0.2">
      <c r="B50" s="13" t="s">
        <v>51</v>
      </c>
      <c r="C50" s="11"/>
      <c r="D50" s="41">
        <v>6000</v>
      </c>
      <c r="E50" s="42">
        <v>-6000</v>
      </c>
      <c r="F50" s="43">
        <v>0</v>
      </c>
      <c r="G50" s="44">
        <v>0</v>
      </c>
      <c r="H50" s="45">
        <v>0</v>
      </c>
      <c r="I50" s="16">
        <f t="shared" si="6"/>
        <v>0</v>
      </c>
    </row>
    <row r="51" spans="2:9" x14ac:dyDescent="0.2">
      <c r="B51" s="13" t="s">
        <v>52</v>
      </c>
      <c r="C51" s="11"/>
      <c r="D51" s="41">
        <v>40000</v>
      </c>
      <c r="E51" s="42">
        <v>-45074</v>
      </c>
      <c r="F51" s="43">
        <v>-5074</v>
      </c>
      <c r="G51" s="44">
        <v>0</v>
      </c>
      <c r="H51" s="45">
        <v>0</v>
      </c>
      <c r="I51" s="16">
        <f t="shared" si="6"/>
        <v>-5074</v>
      </c>
    </row>
    <row r="52" spans="2:9" x14ac:dyDescent="0.2">
      <c r="B52" s="13" t="s">
        <v>53</v>
      </c>
      <c r="C52" s="11"/>
      <c r="D52" s="41"/>
      <c r="E52" s="42">
        <v>0</v>
      </c>
      <c r="F52" s="43"/>
      <c r="G52" s="44">
        <v>0</v>
      </c>
      <c r="H52" s="45">
        <v>0</v>
      </c>
      <c r="I52" s="16">
        <f t="shared" si="6"/>
        <v>0</v>
      </c>
    </row>
    <row r="53" spans="2:9" x14ac:dyDescent="0.2">
      <c r="B53" s="13" t="s">
        <v>54</v>
      </c>
      <c r="C53" s="11"/>
      <c r="D53" s="41"/>
      <c r="E53" s="42">
        <v>0</v>
      </c>
      <c r="F53" s="43"/>
      <c r="G53" s="44">
        <v>0</v>
      </c>
      <c r="H53" s="45">
        <v>0</v>
      </c>
      <c r="I53" s="16">
        <f t="shared" si="6"/>
        <v>0</v>
      </c>
    </row>
    <row r="54" spans="2:9" x14ac:dyDescent="0.2">
      <c r="B54" s="13" t="s">
        <v>55</v>
      </c>
      <c r="C54" s="11"/>
      <c r="D54" s="41"/>
      <c r="E54" s="42">
        <v>0</v>
      </c>
      <c r="F54" s="43"/>
      <c r="G54" s="44">
        <v>0</v>
      </c>
      <c r="H54" s="45">
        <v>0</v>
      </c>
      <c r="I54" s="16">
        <f t="shared" si="6"/>
        <v>0</v>
      </c>
    </row>
    <row r="55" spans="2:9" x14ac:dyDescent="0.2">
      <c r="B55" s="13" t="s">
        <v>56</v>
      </c>
      <c r="C55" s="11"/>
      <c r="D55" s="41">
        <v>193425</v>
      </c>
      <c r="E55" s="42">
        <v>-85862.88</v>
      </c>
      <c r="F55" s="43">
        <v>107562.12</v>
      </c>
      <c r="G55" s="44">
        <v>107562.12</v>
      </c>
      <c r="H55" s="45">
        <v>107562.12</v>
      </c>
      <c r="I55" s="16">
        <f t="shared" si="6"/>
        <v>0</v>
      </c>
    </row>
    <row r="56" spans="2:9" x14ac:dyDescent="0.2">
      <c r="B56" s="13" t="s">
        <v>57</v>
      </c>
      <c r="C56" s="11"/>
      <c r="D56" s="41"/>
      <c r="E56" s="42">
        <v>0</v>
      </c>
      <c r="F56" s="43"/>
      <c r="G56" s="44">
        <v>0</v>
      </c>
      <c r="H56" s="45">
        <v>0</v>
      </c>
      <c r="I56" s="16">
        <f t="shared" si="6"/>
        <v>0</v>
      </c>
    </row>
    <row r="57" spans="2:9" x14ac:dyDescent="0.2">
      <c r="B57" s="13" t="s">
        <v>58</v>
      </c>
      <c r="C57" s="11"/>
      <c r="D57" s="41"/>
      <c r="E57" s="42">
        <v>0</v>
      </c>
      <c r="F57" s="43"/>
      <c r="G57" s="44">
        <v>0</v>
      </c>
      <c r="H57" s="45">
        <v>0</v>
      </c>
      <c r="I57" s="16">
        <f t="shared" si="6"/>
        <v>0</v>
      </c>
    </row>
    <row r="58" spans="2:9" x14ac:dyDescent="0.2">
      <c r="B58" s="13" t="s">
        <v>59</v>
      </c>
      <c r="C58" s="11"/>
      <c r="D58" s="41"/>
      <c r="E58" s="42">
        <v>0</v>
      </c>
      <c r="F58" s="43"/>
      <c r="G58" s="44">
        <v>0</v>
      </c>
      <c r="H58" s="45">
        <v>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9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9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9"/>
        <v>0</v>
      </c>
      <c r="G62" s="16"/>
      <c r="H62" s="16"/>
      <c r="I62" s="16">
        <f t="shared" si="6"/>
        <v>0</v>
      </c>
    </row>
    <row r="63" spans="2:9" x14ac:dyDescent="0.2">
      <c r="B63" s="56" t="s">
        <v>64</v>
      </c>
      <c r="C63" s="57"/>
      <c r="D63" s="15">
        <f>SUM(D64:D71)</f>
        <v>34900</v>
      </c>
      <c r="E63" s="15">
        <f>SUM(E64:E71)</f>
        <v>-8042.5</v>
      </c>
      <c r="F63" s="50">
        <f>F64+F65+F66+F67+F68+F70+F71</f>
        <v>26857.5</v>
      </c>
      <c r="G63" s="50">
        <f>SUM(G64:G71)</f>
        <v>26857.5</v>
      </c>
      <c r="H63" s="15">
        <f>SUM(H64:H71)</f>
        <v>26857.5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9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9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9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9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9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9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9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46">
        <v>34900</v>
      </c>
      <c r="E71" s="47">
        <v>-8042.5</v>
      </c>
      <c r="F71" s="50">
        <f t="shared" si="9"/>
        <v>26857.5</v>
      </c>
      <c r="G71" s="52">
        <v>26857.5</v>
      </c>
      <c r="H71" s="27">
        <f>+G71</f>
        <v>26857.5</v>
      </c>
      <c r="I71" s="2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9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9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9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9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9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9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9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9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9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9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1">D86+D104+D94+D114+D124+D134+D138+D147+D151</f>
        <v>0</v>
      </c>
      <c r="E85" s="21">
        <f>E86+E104+E94+E114+E124+E134+E138+E147+E151</f>
        <v>0</v>
      </c>
      <c r="F85" s="21">
        <f t="shared" si="11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1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2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3">D87+E87</f>
        <v>0</v>
      </c>
      <c r="G87" s="16"/>
      <c r="H87" s="16"/>
      <c r="I87" s="16">
        <f t="shared" si="12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3"/>
        <v>0</v>
      </c>
      <c r="G88" s="16"/>
      <c r="H88" s="16"/>
      <c r="I88" s="16">
        <f t="shared" si="12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3"/>
        <v>0</v>
      </c>
      <c r="G89" s="16"/>
      <c r="H89" s="16"/>
      <c r="I89" s="16">
        <f t="shared" si="12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3"/>
        <v>0</v>
      </c>
      <c r="G90" s="16"/>
      <c r="H90" s="16"/>
      <c r="I90" s="16">
        <f t="shared" si="12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3"/>
        <v>0</v>
      </c>
      <c r="G91" s="16"/>
      <c r="H91" s="16"/>
      <c r="I91" s="16">
        <f t="shared" si="12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3"/>
        <v>0</v>
      </c>
      <c r="G92" s="16"/>
      <c r="H92" s="16"/>
      <c r="I92" s="16">
        <f t="shared" si="12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3"/>
        <v>0</v>
      </c>
      <c r="G93" s="16"/>
      <c r="H93" s="16"/>
      <c r="I93" s="16">
        <f t="shared" si="12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2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3"/>
        <v>0</v>
      </c>
      <c r="G95" s="16"/>
      <c r="H95" s="16"/>
      <c r="I95" s="16">
        <f t="shared" si="12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3"/>
        <v>0</v>
      </c>
      <c r="G96" s="16"/>
      <c r="H96" s="16"/>
      <c r="I96" s="16">
        <f t="shared" si="12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3"/>
        <v>0</v>
      </c>
      <c r="G97" s="16"/>
      <c r="H97" s="16"/>
      <c r="I97" s="16">
        <f t="shared" si="12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3"/>
        <v>0</v>
      </c>
      <c r="G98" s="16"/>
      <c r="H98" s="16"/>
      <c r="I98" s="16">
        <f t="shared" si="12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3"/>
        <v>0</v>
      </c>
      <c r="G99" s="16"/>
      <c r="H99" s="16"/>
      <c r="I99" s="16">
        <f t="shared" si="12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3"/>
        <v>0</v>
      </c>
      <c r="G100" s="16"/>
      <c r="H100" s="16"/>
      <c r="I100" s="16">
        <f t="shared" si="12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3"/>
        <v>0</v>
      </c>
      <c r="G101" s="16"/>
      <c r="H101" s="16"/>
      <c r="I101" s="16">
        <f t="shared" si="12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3"/>
        <v>0</v>
      </c>
      <c r="G102" s="16"/>
      <c r="H102" s="16"/>
      <c r="I102" s="16">
        <f t="shared" si="12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3"/>
        <v>0</v>
      </c>
      <c r="G103" s="16"/>
      <c r="H103" s="16"/>
      <c r="I103" s="16">
        <f t="shared" si="12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2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2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4">D106+E106</f>
        <v>0</v>
      </c>
      <c r="G106" s="16"/>
      <c r="H106" s="16"/>
      <c r="I106" s="16">
        <f t="shared" si="12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4"/>
        <v>0</v>
      </c>
      <c r="G107" s="16"/>
      <c r="H107" s="16"/>
      <c r="I107" s="16">
        <f t="shared" si="12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4"/>
        <v>0</v>
      </c>
      <c r="G108" s="16"/>
      <c r="H108" s="16"/>
      <c r="I108" s="16">
        <f t="shared" si="12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4"/>
        <v>0</v>
      </c>
      <c r="G109" s="16"/>
      <c r="H109" s="16"/>
      <c r="I109" s="16">
        <f t="shared" si="12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4"/>
        <v>0</v>
      </c>
      <c r="G110" s="16"/>
      <c r="H110" s="16"/>
      <c r="I110" s="16">
        <f t="shared" si="12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4"/>
        <v>0</v>
      </c>
      <c r="G111" s="16"/>
      <c r="H111" s="16"/>
      <c r="I111" s="16">
        <f t="shared" si="12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4"/>
        <v>0</v>
      </c>
      <c r="G112" s="16"/>
      <c r="H112" s="16"/>
      <c r="I112" s="16">
        <f t="shared" si="12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4"/>
        <v>0</v>
      </c>
      <c r="G113" s="16"/>
      <c r="H113" s="16"/>
      <c r="I113" s="16">
        <f t="shared" si="12"/>
        <v>0</v>
      </c>
    </row>
    <row r="114" spans="2:9" ht="25.5" customHeight="1" x14ac:dyDescent="0.2">
      <c r="B114" s="56" t="s">
        <v>40</v>
      </c>
      <c r="C114" s="5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2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2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5">D116+E116</f>
        <v>0</v>
      </c>
      <c r="G116" s="16"/>
      <c r="H116" s="16"/>
      <c r="I116" s="16">
        <f t="shared" si="12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5"/>
        <v>0</v>
      </c>
      <c r="G117" s="16"/>
      <c r="H117" s="16"/>
      <c r="I117" s="16">
        <f t="shared" si="12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5"/>
        <v>0</v>
      </c>
      <c r="G118" s="16"/>
      <c r="H118" s="16"/>
      <c r="I118" s="16">
        <f t="shared" si="12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5"/>
        <v>0</v>
      </c>
      <c r="G119" s="16"/>
      <c r="H119" s="16"/>
      <c r="I119" s="16">
        <f t="shared" si="12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5"/>
        <v>0</v>
      </c>
      <c r="G120" s="16"/>
      <c r="H120" s="16"/>
      <c r="I120" s="16">
        <f t="shared" si="12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5"/>
        <v>0</v>
      </c>
      <c r="G121" s="16"/>
      <c r="H121" s="16"/>
      <c r="I121" s="16">
        <f t="shared" si="12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5"/>
        <v>0</v>
      </c>
      <c r="G122" s="16"/>
      <c r="H122" s="16"/>
      <c r="I122" s="16">
        <f t="shared" si="12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5"/>
        <v>0</v>
      </c>
      <c r="G123" s="16"/>
      <c r="H123" s="16"/>
      <c r="I123" s="16">
        <f t="shared" si="12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2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2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6">D126+E126</f>
        <v>0</v>
      </c>
      <c r="G126" s="16"/>
      <c r="H126" s="16"/>
      <c r="I126" s="16">
        <f t="shared" si="12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6"/>
        <v>0</v>
      </c>
      <c r="G127" s="16"/>
      <c r="H127" s="16"/>
      <c r="I127" s="16">
        <f t="shared" si="12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6"/>
        <v>0</v>
      </c>
      <c r="G128" s="16"/>
      <c r="H128" s="16"/>
      <c r="I128" s="16">
        <f t="shared" si="12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6"/>
        <v>0</v>
      </c>
      <c r="G129" s="16"/>
      <c r="H129" s="16"/>
      <c r="I129" s="16">
        <f t="shared" si="12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6"/>
        <v>0</v>
      </c>
      <c r="G130" s="16"/>
      <c r="H130" s="16"/>
      <c r="I130" s="16">
        <f t="shared" si="12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6"/>
        <v>0</v>
      </c>
      <c r="G131" s="16"/>
      <c r="H131" s="16"/>
      <c r="I131" s="16">
        <f t="shared" si="12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6"/>
        <v>0</v>
      </c>
      <c r="G132" s="16"/>
      <c r="H132" s="16"/>
      <c r="I132" s="16">
        <f t="shared" si="12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6"/>
        <v>0</v>
      </c>
      <c r="G133" s="16"/>
      <c r="H133" s="16"/>
      <c r="I133" s="16">
        <f t="shared" si="12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2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2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2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2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2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2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7">D140+E140</f>
        <v>0</v>
      </c>
      <c r="G140" s="16"/>
      <c r="H140" s="16"/>
      <c r="I140" s="16">
        <f t="shared" si="12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7"/>
        <v>0</v>
      </c>
      <c r="G141" s="16"/>
      <c r="H141" s="16"/>
      <c r="I141" s="16">
        <f t="shared" si="12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7"/>
        <v>0</v>
      </c>
      <c r="G142" s="16"/>
      <c r="H142" s="16"/>
      <c r="I142" s="16">
        <f t="shared" si="12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7"/>
        <v>0</v>
      </c>
      <c r="G143" s="16"/>
      <c r="H143" s="16"/>
      <c r="I143" s="16">
        <f t="shared" si="12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7"/>
        <v>0</v>
      </c>
      <c r="G144" s="16"/>
      <c r="H144" s="16"/>
      <c r="I144" s="16">
        <f t="shared" si="12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7"/>
        <v>0</v>
      </c>
      <c r="G145" s="16"/>
      <c r="H145" s="16"/>
      <c r="I145" s="16">
        <f t="shared" si="12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7"/>
        <v>0</v>
      </c>
      <c r="G146" s="16"/>
      <c r="H146" s="16"/>
      <c r="I146" s="16">
        <f t="shared" si="12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2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2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2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8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8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8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19">D153+E153</f>
        <v>0</v>
      </c>
      <c r="G153" s="16"/>
      <c r="H153" s="16"/>
      <c r="I153" s="16">
        <f t="shared" si="18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19"/>
        <v>0</v>
      </c>
      <c r="G154" s="16"/>
      <c r="H154" s="16"/>
      <c r="I154" s="16">
        <f t="shared" si="18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19"/>
        <v>0</v>
      </c>
      <c r="G155" s="16"/>
      <c r="H155" s="16"/>
      <c r="I155" s="16">
        <f t="shared" si="18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19"/>
        <v>0</v>
      </c>
      <c r="G156" s="16"/>
      <c r="H156" s="16"/>
      <c r="I156" s="16">
        <f t="shared" si="18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19"/>
        <v>0</v>
      </c>
      <c r="G157" s="16"/>
      <c r="H157" s="16"/>
      <c r="I157" s="16">
        <f t="shared" si="18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19"/>
        <v>0</v>
      </c>
      <c r="G158" s="16"/>
      <c r="H158" s="16"/>
      <c r="I158" s="16">
        <f t="shared" si="18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32">
        <f t="shared" ref="D160:I160" si="20">D10+D85</f>
        <v>5997740</v>
      </c>
      <c r="E160" s="32">
        <f t="shared" si="20"/>
        <v>-1218177.1399999997</v>
      </c>
      <c r="F160" s="32">
        <f t="shared" si="20"/>
        <v>4779562.8600000003</v>
      </c>
      <c r="G160" s="32">
        <f t="shared" si="20"/>
        <v>4602638.3</v>
      </c>
      <c r="H160" s="14">
        <f t="shared" si="20"/>
        <v>4042434.57</v>
      </c>
      <c r="I160" s="32">
        <f t="shared" si="20"/>
        <v>176924.55999999976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  <row r="163" spans="2:9" x14ac:dyDescent="0.2">
      <c r="C163" s="53"/>
      <c r="E163" s="53"/>
      <c r="H163" s="53"/>
    </row>
    <row r="164" spans="2:9" x14ac:dyDescent="0.2">
      <c r="C164" s="54"/>
      <c r="D164" s="54"/>
      <c r="F164" s="54"/>
      <c r="H164" s="53"/>
    </row>
    <row r="165" spans="2:9" x14ac:dyDescent="0.2">
      <c r="C165" s="54"/>
      <c r="D165" s="54"/>
      <c r="F165" s="55"/>
      <c r="H165" s="53"/>
    </row>
    <row r="166" spans="2:9" x14ac:dyDescent="0.2">
      <c r="C166" s="54"/>
      <c r="D166" s="54"/>
      <c r="F166" s="54"/>
      <c r="H166" s="53"/>
    </row>
    <row r="167" spans="2:9" x14ac:dyDescent="0.2">
      <c r="C167" s="54"/>
      <c r="D167" s="54"/>
      <c r="F167" s="54"/>
      <c r="H167" s="53"/>
    </row>
    <row r="168" spans="2:9" x14ac:dyDescent="0.2">
      <c r="C168" s="54"/>
      <c r="D168" s="54"/>
      <c r="F168" s="54"/>
      <c r="H168" s="53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SAR</cp:lastModifiedBy>
  <cp:lastPrinted>2021-02-26T20:24:01Z</cp:lastPrinted>
  <dcterms:created xsi:type="dcterms:W3CDTF">2016-10-11T20:25:15Z</dcterms:created>
  <dcterms:modified xsi:type="dcterms:W3CDTF">2021-03-26T16:26:32Z</dcterms:modified>
</cp:coreProperties>
</file>